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I3" i="1" l="1"/>
  <c r="G3" i="1" l="1"/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4" i="1"/>
  <c r="R5" i="1"/>
  <c r="R6" i="1"/>
  <c r="R7" i="1"/>
  <c r="R4" i="1"/>
  <c r="Q4" i="1"/>
  <c r="H3" i="1"/>
  <c r="U5" i="1" l="1"/>
  <c r="U6" i="1"/>
  <c r="U7" i="1"/>
  <c r="U4" i="1"/>
  <c r="V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4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" i="1"/>
</calcChain>
</file>

<file path=xl/sharedStrings.xml><?xml version="1.0" encoding="utf-8"?>
<sst xmlns="http://schemas.openxmlformats.org/spreadsheetml/2006/main" count="118" uniqueCount="40">
  <si>
    <t>동</t>
  </si>
  <si>
    <t>호실</t>
  </si>
  <si>
    <t>공간유형</t>
  </si>
  <si>
    <t>A</t>
  </si>
  <si>
    <t>B</t>
  </si>
  <si>
    <t>C</t>
  </si>
  <si>
    <t>보증금</t>
    <phoneticPr fontId="1" type="noConversion"/>
  </si>
  <si>
    <t>무료주차</t>
    <phoneticPr fontId="1" type="noConversion"/>
  </si>
  <si>
    <t>월임대료
(VAT포함,원)</t>
  </si>
  <si>
    <t>월고정관리비
(VAT포함,원)</t>
  </si>
  <si>
    <t>316-1</t>
  </si>
  <si>
    <t>406*</t>
  </si>
  <si>
    <t>승계희망</t>
    <phoneticPr fontId="1" type="noConversion"/>
  </si>
  <si>
    <t>지원시설</t>
    <phoneticPr fontId="1" type="noConversion"/>
  </si>
  <si>
    <t>공장</t>
    <phoneticPr fontId="1" type="noConversion"/>
  </si>
  <si>
    <t>217*</t>
  </si>
  <si>
    <t>314*</t>
  </si>
  <si>
    <t>318*</t>
  </si>
  <si>
    <t>407*</t>
  </si>
  <si>
    <t>410*</t>
  </si>
  <si>
    <t>411*</t>
  </si>
  <si>
    <t>426*</t>
  </si>
  <si>
    <t>421*</t>
  </si>
  <si>
    <t>610*</t>
  </si>
  <si>
    <t>전용평수
(평)</t>
    <phoneticPr fontId="1" type="noConversion"/>
  </si>
  <si>
    <t>첨단산업센터</t>
    <phoneticPr fontId="1" type="noConversion"/>
  </si>
  <si>
    <t>산학협력센터</t>
    <phoneticPr fontId="1" type="noConversion"/>
  </si>
  <si>
    <t>계약면적
(㎡)</t>
    <phoneticPr fontId="1" type="noConversion"/>
  </si>
  <si>
    <t>연구소</t>
    <phoneticPr fontId="1" type="noConversion"/>
  </si>
  <si>
    <t>사무소</t>
    <phoneticPr fontId="1" type="noConversion"/>
  </si>
  <si>
    <t>306*</t>
  </si>
  <si>
    <t>1301*</t>
  </si>
  <si>
    <t>1401*</t>
  </si>
  <si>
    <t>1405*</t>
  </si>
  <si>
    <t>기업/기업연구소</t>
  </si>
  <si>
    <t>월임대료
(VAT포함,원)</t>
    <phoneticPr fontId="1" type="noConversion"/>
  </si>
  <si>
    <t>대학/산학협력단</t>
  </si>
  <si>
    <t>보증금(원)</t>
    <phoneticPr fontId="1" type="noConversion"/>
  </si>
  <si>
    <t>인테리어
승계희망
여부</t>
  </si>
  <si>
    <t>인테리어
승계희망
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</si>
</sst>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7" fontId="4" fillId="4" borderId="1" xfId="0" applyNumberFormat="1" applyFont="1" applyFill="1" applyBorder="1">
      <alignment vertical="center"/>
    </xf>
    <xf numFmtId="177" fontId="2" fillId="3" borderId="4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177" fontId="3" fillId="3" borderId="3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>
      <selection activeCell="P25" sqref="P25"/>
    </sheetView>
  </sheetViews>
  <sheetFormatPr defaultRowHeight="16.5" x14ac:dyDescent="0.3"/>
  <cols>
    <col min="1" max="1" width="6.25" customWidth="1"/>
    <col min="5" max="5" width="8" bestFit="1" customWidth="1"/>
    <col min="7" max="7" width="12.125" customWidth="1"/>
    <col min="8" max="8" width="12" style="5" customWidth="1"/>
    <col min="9" max="9" width="11.375" style="5" customWidth="1"/>
    <col min="10" max="10" width="8" style="5" bestFit="1" customWidth="1"/>
    <col min="11" max="11" width="10" customWidth="1"/>
    <col min="13" max="13" width="8" style="13" bestFit="1" customWidth="1"/>
    <col min="14" max="15" width="8" bestFit="1" customWidth="1"/>
    <col min="16" max="16" width="9" bestFit="1" customWidth="1"/>
    <col min="17" max="18" width="14" style="9" bestFit="1" customWidth="1"/>
    <col min="19" max="19" width="11.375" style="9" bestFit="1" customWidth="1"/>
    <col min="20" max="20" width="12.75" style="9" customWidth="1"/>
    <col min="21" max="21" width="13.75" style="9" customWidth="1"/>
    <col min="22" max="22" width="8" bestFit="1" customWidth="1"/>
  </cols>
  <sheetData>
    <row r="1" spans="1:22" x14ac:dyDescent="0.3">
      <c r="A1" t="s">
        <v>25</v>
      </c>
      <c r="L1" t="s">
        <v>26</v>
      </c>
    </row>
    <row r="2" spans="1:22" ht="46.5" customHeight="1" x14ac:dyDescent="0.3">
      <c r="A2" s="1" t="s">
        <v>0</v>
      </c>
      <c r="B2" s="1" t="s">
        <v>1</v>
      </c>
      <c r="C2" s="1" t="s">
        <v>2</v>
      </c>
      <c r="D2" s="1" t="s">
        <v>27</v>
      </c>
      <c r="E2" s="2" t="s">
        <v>24</v>
      </c>
      <c r="F2" s="2" t="s">
        <v>39</v>
      </c>
      <c r="G2" s="4" t="s">
        <v>8</v>
      </c>
      <c r="H2" s="4" t="s">
        <v>9</v>
      </c>
      <c r="I2" s="6" t="s">
        <v>6</v>
      </c>
      <c r="J2" s="7" t="s">
        <v>7</v>
      </c>
      <c r="L2" s="20" t="s">
        <v>1</v>
      </c>
      <c r="M2" s="20" t="s">
        <v>2</v>
      </c>
      <c r="N2" s="20" t="s">
        <v>27</v>
      </c>
      <c r="O2" s="22" t="s">
        <v>24</v>
      </c>
      <c r="P2" s="22" t="s">
        <v>38</v>
      </c>
      <c r="Q2" s="26" t="s">
        <v>35</v>
      </c>
      <c r="R2" s="27"/>
      <c r="S2" s="24" t="s">
        <v>9</v>
      </c>
      <c r="T2" s="16" t="s">
        <v>37</v>
      </c>
      <c r="U2" s="17"/>
      <c r="V2" s="18" t="s">
        <v>7</v>
      </c>
    </row>
    <row r="3" spans="1:22" x14ac:dyDescent="0.3">
      <c r="A3" s="3" t="s">
        <v>3</v>
      </c>
      <c r="B3" s="3">
        <v>201</v>
      </c>
      <c r="C3" s="3" t="s">
        <v>13</v>
      </c>
      <c r="D3" s="3">
        <v>689.37</v>
      </c>
      <c r="E3" s="3">
        <v>122.17</v>
      </c>
      <c r="F3" s="8"/>
      <c r="G3" s="14">
        <f>ROUNDDOWN(D3*6650*1.1,0)</f>
        <v>5042741</v>
      </c>
      <c r="H3" s="14">
        <f>ROUNDDOWN(D3*3087*1.1,0)</f>
        <v>2340893</v>
      </c>
      <c r="I3" s="14">
        <f>ROUNDDOWN(D3*113970,0)</f>
        <v>78567498</v>
      </c>
      <c r="J3" s="8">
        <f>ROUNDDOWN(D3/186,)</f>
        <v>3</v>
      </c>
      <c r="L3" s="21"/>
      <c r="M3" s="21"/>
      <c r="N3" s="21"/>
      <c r="O3" s="23"/>
      <c r="P3" s="23"/>
      <c r="Q3" s="10" t="s">
        <v>34</v>
      </c>
      <c r="R3" s="10" t="s">
        <v>36</v>
      </c>
      <c r="S3" s="25"/>
      <c r="T3" s="10" t="s">
        <v>34</v>
      </c>
      <c r="U3" s="10" t="s">
        <v>36</v>
      </c>
      <c r="V3" s="19"/>
    </row>
    <row r="4" spans="1:22" x14ac:dyDescent="0.3">
      <c r="A4" s="3" t="s">
        <v>3</v>
      </c>
      <c r="B4" s="3">
        <v>202</v>
      </c>
      <c r="C4" s="3" t="s">
        <v>13</v>
      </c>
      <c r="D4" s="3">
        <v>467.86</v>
      </c>
      <c r="E4" s="3">
        <v>82.92</v>
      </c>
      <c r="F4" s="8"/>
      <c r="G4" s="14">
        <f t="shared" ref="G4:G27" si="0">ROUNDDOWN(D4*6650*1.1,0)</f>
        <v>3422395</v>
      </c>
      <c r="H4" s="14">
        <f t="shared" ref="H4:H27" si="1">ROUNDDOWN(D4*3087*1.1,0)</f>
        <v>1588712</v>
      </c>
      <c r="I4" s="14">
        <f t="shared" ref="I4:I27" si="2">ROUNDDOWN(D4*113970,0)</f>
        <v>53322004</v>
      </c>
      <c r="J4" s="8">
        <f t="shared" ref="J4:J27" si="3">ROUNDDOWN(D4/186,)</f>
        <v>2</v>
      </c>
      <c r="L4" s="3">
        <v>305</v>
      </c>
      <c r="M4" s="8" t="s">
        <v>28</v>
      </c>
      <c r="N4" s="11">
        <v>306.58</v>
      </c>
      <c r="O4" s="11">
        <v>43.59</v>
      </c>
      <c r="P4" s="8"/>
      <c r="Q4" s="12">
        <f>ROUNDDOWN(N4*6650*1.1,0)</f>
        <v>2242632</v>
      </c>
      <c r="R4" s="12">
        <f>ROUNDDOWN(N4*1543*1.1,0)</f>
        <v>520358</v>
      </c>
      <c r="S4" s="12">
        <f>ROUNDDOWN(N4*3801*1.1,0)</f>
        <v>1281841</v>
      </c>
      <c r="T4" s="12">
        <f t="shared" ref="T4:T18" si="4">ROUNDDOWN(N4*125810,0)</f>
        <v>38570829</v>
      </c>
      <c r="U4" s="12">
        <f>ROUNDDOWN(N4*74740,0)</f>
        <v>22913789</v>
      </c>
      <c r="V4" s="8">
        <f>ROUNDDOWN(N4/165,0)</f>
        <v>1</v>
      </c>
    </row>
    <row r="5" spans="1:22" x14ac:dyDescent="0.3">
      <c r="A5" s="3" t="s">
        <v>3</v>
      </c>
      <c r="B5" s="3">
        <v>204</v>
      </c>
      <c r="C5" s="3" t="s">
        <v>13</v>
      </c>
      <c r="D5" s="3">
        <v>198.07</v>
      </c>
      <c r="E5" s="3">
        <v>35.1</v>
      </c>
      <c r="F5" s="8"/>
      <c r="G5" s="14">
        <f t="shared" si="0"/>
        <v>1448882</v>
      </c>
      <c r="H5" s="14">
        <f t="shared" si="1"/>
        <v>672586</v>
      </c>
      <c r="I5" s="14">
        <f t="shared" si="2"/>
        <v>22574037</v>
      </c>
      <c r="J5" s="8">
        <f t="shared" si="3"/>
        <v>1</v>
      </c>
      <c r="L5" s="3" t="s">
        <v>30</v>
      </c>
      <c r="M5" s="8" t="s">
        <v>28</v>
      </c>
      <c r="N5" s="11">
        <v>427.93</v>
      </c>
      <c r="O5" s="11">
        <v>60.84</v>
      </c>
      <c r="P5" s="8" t="s">
        <v>12</v>
      </c>
      <c r="Q5" s="12">
        <f t="shared" ref="Q5:Q18" si="5">ROUNDDOWN(N5*6650*1.1,0)</f>
        <v>3130307</v>
      </c>
      <c r="R5" s="12">
        <f t="shared" ref="R5:R7" si="6">ROUNDDOWN(N5*1543*1.1,0)</f>
        <v>726325</v>
      </c>
      <c r="S5" s="12">
        <f t="shared" ref="S5:S18" si="7">ROUNDDOWN(N5*3801*1.1,0)</f>
        <v>1789218</v>
      </c>
      <c r="T5" s="12">
        <f t="shared" si="4"/>
        <v>53837873</v>
      </c>
      <c r="U5" s="12">
        <f t="shared" ref="U5:U7" si="8">ROUNDDOWN(N5*74740,0)</f>
        <v>31983488</v>
      </c>
      <c r="V5" s="8">
        <f t="shared" ref="V5:V18" si="9">ROUNDDOWN(N5/165,0)</f>
        <v>2</v>
      </c>
    </row>
    <row r="6" spans="1:22" x14ac:dyDescent="0.3">
      <c r="A6" s="3" t="s">
        <v>3</v>
      </c>
      <c r="B6" s="3">
        <v>205</v>
      </c>
      <c r="C6" s="3" t="s">
        <v>13</v>
      </c>
      <c r="D6" s="3">
        <v>383.89</v>
      </c>
      <c r="E6" s="3">
        <v>68.040000000000006</v>
      </c>
      <c r="F6" s="8"/>
      <c r="G6" s="14">
        <f t="shared" si="0"/>
        <v>2808155</v>
      </c>
      <c r="H6" s="14">
        <f t="shared" si="1"/>
        <v>1303575</v>
      </c>
      <c r="I6" s="14">
        <f t="shared" si="2"/>
        <v>43751943</v>
      </c>
      <c r="J6" s="8">
        <f t="shared" si="3"/>
        <v>2</v>
      </c>
      <c r="L6" s="3">
        <v>405</v>
      </c>
      <c r="M6" s="8" t="s">
        <v>28</v>
      </c>
      <c r="N6" s="11">
        <v>261.11</v>
      </c>
      <c r="O6" s="11">
        <v>37.119999999999997</v>
      </c>
      <c r="P6" s="8"/>
      <c r="Q6" s="12">
        <f t="shared" si="5"/>
        <v>1910019</v>
      </c>
      <c r="R6" s="12">
        <f t="shared" si="6"/>
        <v>443182</v>
      </c>
      <c r="S6" s="12">
        <f t="shared" si="7"/>
        <v>1091727</v>
      </c>
      <c r="T6" s="12">
        <f t="shared" si="4"/>
        <v>32850249</v>
      </c>
      <c r="U6" s="12">
        <f t="shared" si="8"/>
        <v>19515361</v>
      </c>
      <c r="V6" s="8">
        <f t="shared" si="9"/>
        <v>1</v>
      </c>
    </row>
    <row r="7" spans="1:22" x14ac:dyDescent="0.3">
      <c r="A7" s="3" t="s">
        <v>4</v>
      </c>
      <c r="B7" s="3">
        <v>212</v>
      </c>
      <c r="C7" s="3" t="s">
        <v>14</v>
      </c>
      <c r="D7" s="3">
        <v>555.21</v>
      </c>
      <c r="E7" s="3">
        <v>98.4</v>
      </c>
      <c r="F7" s="8"/>
      <c r="G7" s="14">
        <f t="shared" si="0"/>
        <v>4061361</v>
      </c>
      <c r="H7" s="14">
        <f t="shared" si="1"/>
        <v>1885326</v>
      </c>
      <c r="I7" s="14">
        <f t="shared" si="2"/>
        <v>63277283</v>
      </c>
      <c r="J7" s="8">
        <f t="shared" si="3"/>
        <v>2</v>
      </c>
      <c r="L7" s="3">
        <v>603</v>
      </c>
      <c r="M7" s="8" t="s">
        <v>28</v>
      </c>
      <c r="N7" s="11">
        <v>235.28</v>
      </c>
      <c r="O7" s="11">
        <v>33.450000000000003</v>
      </c>
      <c r="P7" s="8"/>
      <c r="Q7" s="12">
        <f t="shared" si="5"/>
        <v>1721073</v>
      </c>
      <c r="R7" s="12">
        <f t="shared" si="6"/>
        <v>399340</v>
      </c>
      <c r="S7" s="12">
        <f t="shared" si="7"/>
        <v>983729</v>
      </c>
      <c r="T7" s="12">
        <f t="shared" si="4"/>
        <v>29600576</v>
      </c>
      <c r="U7" s="12">
        <f t="shared" si="8"/>
        <v>17584827</v>
      </c>
      <c r="V7" s="8">
        <f t="shared" si="9"/>
        <v>1</v>
      </c>
    </row>
    <row r="8" spans="1:22" x14ac:dyDescent="0.3">
      <c r="A8" s="3" t="s">
        <v>4</v>
      </c>
      <c r="B8" s="3">
        <v>214</v>
      </c>
      <c r="C8" s="3" t="s">
        <v>14</v>
      </c>
      <c r="D8" s="3">
        <v>233.86</v>
      </c>
      <c r="E8" s="3">
        <v>41.45</v>
      </c>
      <c r="F8" s="8"/>
      <c r="G8" s="14">
        <f t="shared" si="0"/>
        <v>1710685</v>
      </c>
      <c r="H8" s="14">
        <f t="shared" si="1"/>
        <v>794118</v>
      </c>
      <c r="I8" s="14">
        <f t="shared" si="2"/>
        <v>26653024</v>
      </c>
      <c r="J8" s="8">
        <f t="shared" si="3"/>
        <v>1</v>
      </c>
      <c r="L8" s="3">
        <v>903</v>
      </c>
      <c r="M8" s="8" t="s">
        <v>29</v>
      </c>
      <c r="N8" s="11">
        <v>242.86</v>
      </c>
      <c r="O8" s="11">
        <v>34.53</v>
      </c>
      <c r="P8" s="8"/>
      <c r="Q8" s="12">
        <f t="shared" si="5"/>
        <v>1776520</v>
      </c>
      <c r="R8" s="15"/>
      <c r="S8" s="12">
        <f t="shared" si="7"/>
        <v>1015421</v>
      </c>
      <c r="T8" s="12">
        <f t="shared" si="4"/>
        <v>30554216</v>
      </c>
      <c r="U8" s="15"/>
      <c r="V8" s="8">
        <f t="shared" si="9"/>
        <v>1</v>
      </c>
    </row>
    <row r="9" spans="1:22" x14ac:dyDescent="0.3">
      <c r="A9" s="3" t="s">
        <v>4</v>
      </c>
      <c r="B9" s="3" t="s">
        <v>15</v>
      </c>
      <c r="C9" s="3" t="s">
        <v>14</v>
      </c>
      <c r="D9" s="3">
        <v>592.72</v>
      </c>
      <c r="E9" s="3">
        <v>105.05</v>
      </c>
      <c r="F9" s="8" t="s">
        <v>12</v>
      </c>
      <c r="G9" s="14">
        <f t="shared" si="0"/>
        <v>4335746</v>
      </c>
      <c r="H9" s="14">
        <f t="shared" si="1"/>
        <v>2012699</v>
      </c>
      <c r="I9" s="14">
        <f t="shared" si="2"/>
        <v>67552298</v>
      </c>
      <c r="J9" s="8">
        <f t="shared" si="3"/>
        <v>3</v>
      </c>
      <c r="L9" s="3">
        <v>904</v>
      </c>
      <c r="M9" s="8" t="s">
        <v>29</v>
      </c>
      <c r="N9" s="11">
        <v>561.91</v>
      </c>
      <c r="O9" s="11">
        <v>79.89</v>
      </c>
      <c r="P9" s="8"/>
      <c r="Q9" s="12">
        <f t="shared" si="5"/>
        <v>4110371</v>
      </c>
      <c r="R9" s="15"/>
      <c r="S9" s="12">
        <f t="shared" si="7"/>
        <v>2349401</v>
      </c>
      <c r="T9" s="12">
        <f t="shared" si="4"/>
        <v>70693897</v>
      </c>
      <c r="U9" s="15"/>
      <c r="V9" s="8">
        <f t="shared" si="9"/>
        <v>3</v>
      </c>
    </row>
    <row r="10" spans="1:22" x14ac:dyDescent="0.3">
      <c r="A10" s="3" t="s">
        <v>4</v>
      </c>
      <c r="B10" s="3" t="s">
        <v>16</v>
      </c>
      <c r="C10" s="3" t="s">
        <v>14</v>
      </c>
      <c r="D10" s="3">
        <v>437.82</v>
      </c>
      <c r="E10" s="3">
        <v>77.59</v>
      </c>
      <c r="F10" s="8" t="s">
        <v>12</v>
      </c>
      <c r="G10" s="14">
        <f t="shared" si="0"/>
        <v>3202653</v>
      </c>
      <c r="H10" s="14">
        <f t="shared" si="1"/>
        <v>1486705</v>
      </c>
      <c r="I10" s="14">
        <f t="shared" si="2"/>
        <v>49898345</v>
      </c>
      <c r="J10" s="8">
        <f t="shared" si="3"/>
        <v>2</v>
      </c>
      <c r="L10" s="3">
        <v>1002</v>
      </c>
      <c r="M10" s="8" t="s">
        <v>29</v>
      </c>
      <c r="N10" s="11">
        <v>391.36</v>
      </c>
      <c r="O10" s="11">
        <v>55.64</v>
      </c>
      <c r="P10" s="8"/>
      <c r="Q10" s="12">
        <f t="shared" si="5"/>
        <v>2862798</v>
      </c>
      <c r="R10" s="15"/>
      <c r="S10" s="12">
        <f t="shared" si="7"/>
        <v>1636315</v>
      </c>
      <c r="T10" s="12">
        <f t="shared" si="4"/>
        <v>49237001</v>
      </c>
      <c r="U10" s="15"/>
      <c r="V10" s="8">
        <f t="shared" si="9"/>
        <v>2</v>
      </c>
    </row>
    <row r="11" spans="1:22" x14ac:dyDescent="0.3">
      <c r="A11" s="3" t="s">
        <v>4</v>
      </c>
      <c r="B11" s="3" t="s">
        <v>10</v>
      </c>
      <c r="C11" s="3" t="s">
        <v>14</v>
      </c>
      <c r="D11" s="3">
        <v>116.54</v>
      </c>
      <c r="E11" s="3">
        <v>20.65</v>
      </c>
      <c r="F11" s="8"/>
      <c r="G11" s="14">
        <f t="shared" si="0"/>
        <v>852490</v>
      </c>
      <c r="H11" s="14">
        <f t="shared" si="1"/>
        <v>395734</v>
      </c>
      <c r="I11" s="14">
        <f t="shared" si="2"/>
        <v>13282063</v>
      </c>
      <c r="J11" s="8">
        <v>1</v>
      </c>
      <c r="L11" s="3">
        <v>1006</v>
      </c>
      <c r="M11" s="8" t="s">
        <v>29</v>
      </c>
      <c r="N11" s="11">
        <v>427.03</v>
      </c>
      <c r="O11" s="11">
        <v>60.71</v>
      </c>
      <c r="P11" s="8"/>
      <c r="Q11" s="12">
        <f t="shared" si="5"/>
        <v>3123724</v>
      </c>
      <c r="R11" s="15"/>
      <c r="S11" s="12">
        <f t="shared" si="7"/>
        <v>1785455</v>
      </c>
      <c r="T11" s="12">
        <f t="shared" si="4"/>
        <v>53724644</v>
      </c>
      <c r="U11" s="15"/>
      <c r="V11" s="8">
        <f t="shared" si="9"/>
        <v>2</v>
      </c>
    </row>
    <row r="12" spans="1:22" x14ac:dyDescent="0.3">
      <c r="A12" s="3" t="s">
        <v>4</v>
      </c>
      <c r="B12" s="3" t="s">
        <v>17</v>
      </c>
      <c r="C12" s="3" t="s">
        <v>14</v>
      </c>
      <c r="D12" s="3">
        <v>311.77999999999997</v>
      </c>
      <c r="E12" s="3">
        <v>55.26</v>
      </c>
      <c r="F12" s="8"/>
      <c r="G12" s="14">
        <f t="shared" si="0"/>
        <v>2280670</v>
      </c>
      <c r="H12" s="14">
        <f t="shared" si="1"/>
        <v>1058711</v>
      </c>
      <c r="I12" s="14">
        <f t="shared" si="2"/>
        <v>35533566</v>
      </c>
      <c r="J12" s="8">
        <f t="shared" si="3"/>
        <v>1</v>
      </c>
      <c r="L12" s="3">
        <v>1101</v>
      </c>
      <c r="M12" s="8" t="s">
        <v>29</v>
      </c>
      <c r="N12" s="11">
        <v>313.14</v>
      </c>
      <c r="O12" s="11">
        <v>44.52</v>
      </c>
      <c r="P12" s="8"/>
      <c r="Q12" s="12">
        <f t="shared" si="5"/>
        <v>2290619</v>
      </c>
      <c r="R12" s="15"/>
      <c r="S12" s="12">
        <f t="shared" si="7"/>
        <v>1309269</v>
      </c>
      <c r="T12" s="12">
        <f t="shared" si="4"/>
        <v>39396143</v>
      </c>
      <c r="U12" s="15"/>
      <c r="V12" s="8">
        <f t="shared" si="9"/>
        <v>1</v>
      </c>
    </row>
    <row r="13" spans="1:22" x14ac:dyDescent="0.3">
      <c r="A13" s="3" t="s">
        <v>4</v>
      </c>
      <c r="B13" s="3">
        <v>319</v>
      </c>
      <c r="C13" s="3" t="s">
        <v>14</v>
      </c>
      <c r="D13" s="3">
        <v>377.53</v>
      </c>
      <c r="E13" s="3">
        <v>66.91</v>
      </c>
      <c r="F13" s="8"/>
      <c r="G13" s="14">
        <f t="shared" si="0"/>
        <v>2761631</v>
      </c>
      <c r="H13" s="14">
        <f t="shared" si="1"/>
        <v>1281978</v>
      </c>
      <c r="I13" s="14">
        <f t="shared" si="2"/>
        <v>43027094</v>
      </c>
      <c r="J13" s="8">
        <f t="shared" si="3"/>
        <v>2</v>
      </c>
      <c r="L13" s="3">
        <v>1104</v>
      </c>
      <c r="M13" s="8" t="s">
        <v>29</v>
      </c>
      <c r="N13" s="11">
        <v>558.52</v>
      </c>
      <c r="O13" s="11">
        <v>79.41</v>
      </c>
      <c r="P13" s="8"/>
      <c r="Q13" s="12">
        <f t="shared" si="5"/>
        <v>4085573</v>
      </c>
      <c r="R13" s="15"/>
      <c r="S13" s="12">
        <f t="shared" si="7"/>
        <v>2335227</v>
      </c>
      <c r="T13" s="12">
        <f t="shared" si="4"/>
        <v>70267401</v>
      </c>
      <c r="U13" s="15"/>
      <c r="V13" s="8">
        <f t="shared" si="9"/>
        <v>3</v>
      </c>
    </row>
    <row r="14" spans="1:22" x14ac:dyDescent="0.3">
      <c r="A14" s="3" t="s">
        <v>5</v>
      </c>
      <c r="B14" s="3">
        <v>322</v>
      </c>
      <c r="C14" s="3" t="s">
        <v>14</v>
      </c>
      <c r="D14" s="3">
        <v>388.09</v>
      </c>
      <c r="E14" s="3">
        <v>68.78</v>
      </c>
      <c r="F14" s="8"/>
      <c r="G14" s="14">
        <f t="shared" si="0"/>
        <v>2838878</v>
      </c>
      <c r="H14" s="14">
        <f t="shared" si="1"/>
        <v>1317837</v>
      </c>
      <c r="I14" s="14">
        <f t="shared" si="2"/>
        <v>44230617</v>
      </c>
      <c r="J14" s="8">
        <f t="shared" si="3"/>
        <v>2</v>
      </c>
      <c r="L14" s="3">
        <v>1202</v>
      </c>
      <c r="M14" s="8" t="s">
        <v>29</v>
      </c>
      <c r="N14" s="11">
        <v>388.99</v>
      </c>
      <c r="O14" s="11">
        <v>55.3</v>
      </c>
      <c r="P14" s="8"/>
      <c r="Q14" s="12">
        <f t="shared" si="5"/>
        <v>2845461</v>
      </c>
      <c r="R14" s="15"/>
      <c r="S14" s="12">
        <f t="shared" si="7"/>
        <v>1626406</v>
      </c>
      <c r="T14" s="12">
        <f t="shared" si="4"/>
        <v>48938831</v>
      </c>
      <c r="U14" s="15"/>
      <c r="V14" s="8">
        <f t="shared" si="9"/>
        <v>2</v>
      </c>
    </row>
    <row r="15" spans="1:22" x14ac:dyDescent="0.3">
      <c r="A15" s="3" t="s">
        <v>3</v>
      </c>
      <c r="B15" s="3" t="s">
        <v>11</v>
      </c>
      <c r="C15" s="3" t="s">
        <v>14</v>
      </c>
      <c r="D15" s="3">
        <v>198.07</v>
      </c>
      <c r="E15" s="3">
        <v>35.1</v>
      </c>
      <c r="F15" s="8" t="s">
        <v>12</v>
      </c>
      <c r="G15" s="14">
        <f t="shared" si="0"/>
        <v>1448882</v>
      </c>
      <c r="H15" s="14">
        <f t="shared" si="1"/>
        <v>672586</v>
      </c>
      <c r="I15" s="14">
        <f t="shared" si="2"/>
        <v>22574037</v>
      </c>
      <c r="J15" s="8">
        <f t="shared" si="3"/>
        <v>1</v>
      </c>
      <c r="L15" s="3" t="s">
        <v>31</v>
      </c>
      <c r="M15" s="8" t="s">
        <v>29</v>
      </c>
      <c r="N15" s="11">
        <v>315.05</v>
      </c>
      <c r="O15" s="11">
        <v>44.79</v>
      </c>
      <c r="P15" s="8" t="s">
        <v>12</v>
      </c>
      <c r="Q15" s="12">
        <f t="shared" si="5"/>
        <v>2304590</v>
      </c>
      <c r="R15" s="15"/>
      <c r="S15" s="12">
        <f t="shared" si="7"/>
        <v>1317255</v>
      </c>
      <c r="T15" s="12">
        <f t="shared" si="4"/>
        <v>39636440</v>
      </c>
      <c r="U15" s="15"/>
      <c r="V15" s="8">
        <f t="shared" si="9"/>
        <v>1</v>
      </c>
    </row>
    <row r="16" spans="1:22" x14ac:dyDescent="0.3">
      <c r="A16" s="3" t="s">
        <v>3</v>
      </c>
      <c r="B16" s="3" t="s">
        <v>18</v>
      </c>
      <c r="C16" s="3" t="s">
        <v>14</v>
      </c>
      <c r="D16" s="3">
        <v>383.89</v>
      </c>
      <c r="E16" s="3">
        <v>68.040000000000006</v>
      </c>
      <c r="F16" s="8" t="s">
        <v>12</v>
      </c>
      <c r="G16" s="14">
        <f t="shared" si="0"/>
        <v>2808155</v>
      </c>
      <c r="H16" s="14">
        <f t="shared" si="1"/>
        <v>1303575</v>
      </c>
      <c r="I16" s="14">
        <f t="shared" si="2"/>
        <v>43751943</v>
      </c>
      <c r="J16" s="8">
        <f t="shared" si="3"/>
        <v>2</v>
      </c>
      <c r="L16" s="3" t="s">
        <v>32</v>
      </c>
      <c r="M16" s="8" t="s">
        <v>29</v>
      </c>
      <c r="N16" s="11">
        <v>313.14</v>
      </c>
      <c r="O16" s="11">
        <v>44.52</v>
      </c>
      <c r="P16" s="8" t="s">
        <v>12</v>
      </c>
      <c r="Q16" s="12">
        <f t="shared" si="5"/>
        <v>2290619</v>
      </c>
      <c r="R16" s="15"/>
      <c r="S16" s="12">
        <f t="shared" si="7"/>
        <v>1309269</v>
      </c>
      <c r="T16" s="12">
        <f t="shared" si="4"/>
        <v>39396143</v>
      </c>
      <c r="U16" s="15"/>
      <c r="V16" s="8">
        <f t="shared" si="9"/>
        <v>1</v>
      </c>
    </row>
    <row r="17" spans="1:22" x14ac:dyDescent="0.3">
      <c r="A17" s="3" t="s">
        <v>3</v>
      </c>
      <c r="B17" s="3" t="s">
        <v>19</v>
      </c>
      <c r="C17" s="3" t="s">
        <v>14</v>
      </c>
      <c r="D17" s="3">
        <v>256.27</v>
      </c>
      <c r="E17" s="3">
        <v>45.42</v>
      </c>
      <c r="F17" s="8" t="s">
        <v>12</v>
      </c>
      <c r="G17" s="14">
        <f t="shared" si="0"/>
        <v>1874615</v>
      </c>
      <c r="H17" s="14">
        <f t="shared" si="1"/>
        <v>870216</v>
      </c>
      <c r="I17" s="14">
        <f t="shared" si="2"/>
        <v>29207091</v>
      </c>
      <c r="J17" s="8">
        <f t="shared" si="3"/>
        <v>1</v>
      </c>
      <c r="L17" s="3">
        <v>1404</v>
      </c>
      <c r="M17" s="8" t="s">
        <v>29</v>
      </c>
      <c r="N17" s="11">
        <v>434.66</v>
      </c>
      <c r="O17" s="11">
        <v>61.8</v>
      </c>
      <c r="P17" s="8"/>
      <c r="Q17" s="12">
        <f t="shared" si="5"/>
        <v>3179537</v>
      </c>
      <c r="R17" s="15"/>
      <c r="S17" s="12">
        <f t="shared" si="7"/>
        <v>1817356</v>
      </c>
      <c r="T17" s="12">
        <f t="shared" si="4"/>
        <v>54684574</v>
      </c>
      <c r="U17" s="15"/>
      <c r="V17" s="8">
        <f t="shared" si="9"/>
        <v>2</v>
      </c>
    </row>
    <row r="18" spans="1:22" x14ac:dyDescent="0.3">
      <c r="A18" s="3" t="s">
        <v>3</v>
      </c>
      <c r="B18" s="3" t="s">
        <v>20</v>
      </c>
      <c r="C18" s="3" t="s">
        <v>14</v>
      </c>
      <c r="D18" s="3">
        <v>256.27</v>
      </c>
      <c r="E18" s="3">
        <v>45.42</v>
      </c>
      <c r="F18" s="8" t="s">
        <v>12</v>
      </c>
      <c r="G18" s="14">
        <f t="shared" si="0"/>
        <v>1874615</v>
      </c>
      <c r="H18" s="14">
        <f t="shared" si="1"/>
        <v>870216</v>
      </c>
      <c r="I18" s="14">
        <f t="shared" si="2"/>
        <v>29207091</v>
      </c>
      <c r="J18" s="8">
        <f t="shared" si="3"/>
        <v>1</v>
      </c>
      <c r="L18" s="3" t="s">
        <v>33</v>
      </c>
      <c r="M18" s="8" t="s">
        <v>29</v>
      </c>
      <c r="N18" s="11">
        <v>265.43</v>
      </c>
      <c r="O18" s="11">
        <v>37.74</v>
      </c>
      <c r="P18" s="8" t="s">
        <v>12</v>
      </c>
      <c r="Q18" s="12">
        <f t="shared" si="5"/>
        <v>1941620</v>
      </c>
      <c r="R18" s="15"/>
      <c r="S18" s="12">
        <f t="shared" si="7"/>
        <v>1109789</v>
      </c>
      <c r="T18" s="12">
        <f t="shared" si="4"/>
        <v>33393748</v>
      </c>
      <c r="U18" s="15"/>
      <c r="V18" s="8">
        <f t="shared" si="9"/>
        <v>1</v>
      </c>
    </row>
    <row r="19" spans="1:22" x14ac:dyDescent="0.3">
      <c r="A19" s="3" t="s">
        <v>4</v>
      </c>
      <c r="B19" s="3" t="s">
        <v>21</v>
      </c>
      <c r="C19" s="3" t="s">
        <v>14</v>
      </c>
      <c r="D19" s="3">
        <v>353.83</v>
      </c>
      <c r="E19" s="3">
        <v>62.71</v>
      </c>
      <c r="F19" s="8" t="s">
        <v>12</v>
      </c>
      <c r="G19" s="14">
        <f t="shared" si="0"/>
        <v>2588266</v>
      </c>
      <c r="H19" s="14">
        <f t="shared" si="1"/>
        <v>1201500</v>
      </c>
      <c r="I19" s="14">
        <f t="shared" si="2"/>
        <v>40326005</v>
      </c>
      <c r="J19" s="8">
        <f t="shared" si="3"/>
        <v>1</v>
      </c>
    </row>
    <row r="20" spans="1:22" x14ac:dyDescent="0.3">
      <c r="A20" s="3" t="s">
        <v>3</v>
      </c>
      <c r="B20" s="3">
        <v>412</v>
      </c>
      <c r="C20" s="3" t="s">
        <v>14</v>
      </c>
      <c r="D20" s="3">
        <v>436.09</v>
      </c>
      <c r="E20" s="3">
        <v>77.290000000000006</v>
      </c>
      <c r="F20" s="8"/>
      <c r="G20" s="14">
        <f t="shared" si="0"/>
        <v>3189998</v>
      </c>
      <c r="H20" s="14">
        <f t="shared" si="1"/>
        <v>1480830</v>
      </c>
      <c r="I20" s="14">
        <f t="shared" si="2"/>
        <v>49701177</v>
      </c>
      <c r="J20" s="8">
        <f t="shared" si="3"/>
        <v>2</v>
      </c>
    </row>
    <row r="21" spans="1:22" x14ac:dyDescent="0.3">
      <c r="A21" s="3" t="s">
        <v>4</v>
      </c>
      <c r="B21" s="3" t="s">
        <v>22</v>
      </c>
      <c r="C21" s="3" t="s">
        <v>14</v>
      </c>
      <c r="D21" s="3">
        <v>619.33000000000004</v>
      </c>
      <c r="E21" s="3">
        <v>109.76</v>
      </c>
      <c r="F21" s="8" t="s">
        <v>12</v>
      </c>
      <c r="G21" s="14">
        <f t="shared" si="0"/>
        <v>4530398</v>
      </c>
      <c r="H21" s="14">
        <f t="shared" si="1"/>
        <v>2103058</v>
      </c>
      <c r="I21" s="14">
        <f t="shared" si="2"/>
        <v>70585040</v>
      </c>
      <c r="J21" s="8">
        <f t="shared" si="3"/>
        <v>3</v>
      </c>
    </row>
    <row r="22" spans="1:22" x14ac:dyDescent="0.3">
      <c r="A22" s="3" t="s">
        <v>3</v>
      </c>
      <c r="B22" s="3">
        <v>512</v>
      </c>
      <c r="C22" s="3" t="s">
        <v>14</v>
      </c>
      <c r="D22" s="3">
        <v>436.09</v>
      </c>
      <c r="E22" s="3">
        <v>77.290000000000006</v>
      </c>
      <c r="F22" s="8"/>
      <c r="G22" s="14">
        <f t="shared" si="0"/>
        <v>3189998</v>
      </c>
      <c r="H22" s="14">
        <f t="shared" si="1"/>
        <v>1480830</v>
      </c>
      <c r="I22" s="14">
        <f t="shared" si="2"/>
        <v>49701177</v>
      </c>
      <c r="J22" s="8">
        <f t="shared" si="3"/>
        <v>2</v>
      </c>
    </row>
    <row r="23" spans="1:22" x14ac:dyDescent="0.3">
      <c r="A23" s="3" t="s">
        <v>4</v>
      </c>
      <c r="B23" s="3">
        <v>520</v>
      </c>
      <c r="C23" s="3" t="s">
        <v>14</v>
      </c>
      <c r="D23" s="3">
        <v>322.33999999999997</v>
      </c>
      <c r="E23" s="3">
        <v>57.13</v>
      </c>
      <c r="F23" s="8"/>
      <c r="G23" s="14">
        <f t="shared" si="0"/>
        <v>2357917</v>
      </c>
      <c r="H23" s="14">
        <f t="shared" si="1"/>
        <v>1094569</v>
      </c>
      <c r="I23" s="14">
        <f t="shared" si="2"/>
        <v>36737089</v>
      </c>
      <c r="J23" s="8">
        <f t="shared" si="3"/>
        <v>1</v>
      </c>
    </row>
    <row r="24" spans="1:22" x14ac:dyDescent="0.3">
      <c r="A24" s="3" t="s">
        <v>3</v>
      </c>
      <c r="B24" s="3" t="s">
        <v>23</v>
      </c>
      <c r="C24" s="3" t="s">
        <v>14</v>
      </c>
      <c r="D24" s="3">
        <v>256.27</v>
      </c>
      <c r="E24" s="3">
        <v>45.42</v>
      </c>
      <c r="F24" s="8" t="s">
        <v>12</v>
      </c>
      <c r="G24" s="14">
        <f t="shared" si="0"/>
        <v>1874615</v>
      </c>
      <c r="H24" s="14">
        <f t="shared" si="1"/>
        <v>870216</v>
      </c>
      <c r="I24" s="14">
        <f t="shared" si="2"/>
        <v>29207091</v>
      </c>
      <c r="J24" s="8">
        <f t="shared" si="3"/>
        <v>1</v>
      </c>
    </row>
    <row r="25" spans="1:22" x14ac:dyDescent="0.3">
      <c r="A25" s="3" t="s">
        <v>3</v>
      </c>
      <c r="B25" s="3">
        <v>612</v>
      </c>
      <c r="C25" s="3" t="s">
        <v>14</v>
      </c>
      <c r="D25" s="3">
        <v>436.09</v>
      </c>
      <c r="E25" s="3">
        <v>77.290000000000006</v>
      </c>
      <c r="F25" s="8"/>
      <c r="G25" s="14">
        <f t="shared" si="0"/>
        <v>3189998</v>
      </c>
      <c r="H25" s="14">
        <f t="shared" si="1"/>
        <v>1480830</v>
      </c>
      <c r="I25" s="14">
        <f t="shared" si="2"/>
        <v>49701177</v>
      </c>
      <c r="J25" s="8">
        <f t="shared" si="3"/>
        <v>2</v>
      </c>
    </row>
    <row r="26" spans="1:22" x14ac:dyDescent="0.3">
      <c r="A26" s="3" t="s">
        <v>3</v>
      </c>
      <c r="B26" s="3">
        <v>707</v>
      </c>
      <c r="C26" s="3" t="s">
        <v>14</v>
      </c>
      <c r="D26" s="3">
        <v>321.75</v>
      </c>
      <c r="E26" s="3">
        <v>57.02</v>
      </c>
      <c r="F26" s="8"/>
      <c r="G26" s="14">
        <f t="shared" si="0"/>
        <v>2353601</v>
      </c>
      <c r="H26" s="14">
        <f t="shared" si="1"/>
        <v>1092566</v>
      </c>
      <c r="I26" s="14">
        <f t="shared" si="2"/>
        <v>36669847</v>
      </c>
      <c r="J26" s="8">
        <f t="shared" si="3"/>
        <v>1</v>
      </c>
    </row>
    <row r="27" spans="1:22" x14ac:dyDescent="0.3">
      <c r="A27" s="3" t="s">
        <v>4</v>
      </c>
      <c r="B27" s="3">
        <v>715</v>
      </c>
      <c r="C27" s="3" t="s">
        <v>14</v>
      </c>
      <c r="D27" s="3">
        <v>311.77999999999997</v>
      </c>
      <c r="E27" s="3">
        <v>55.26</v>
      </c>
      <c r="F27" s="8"/>
      <c r="G27" s="14">
        <f t="shared" si="0"/>
        <v>2280670</v>
      </c>
      <c r="H27" s="14">
        <f t="shared" si="1"/>
        <v>1058711</v>
      </c>
      <c r="I27" s="14">
        <f t="shared" si="2"/>
        <v>35533566</v>
      </c>
      <c r="J27" s="8">
        <f t="shared" si="3"/>
        <v>1</v>
      </c>
    </row>
  </sheetData>
  <mergeCells count="9">
    <mergeCell ref="T2:U2"/>
    <mergeCell ref="V2:V3"/>
    <mergeCell ref="L2:L3"/>
    <mergeCell ref="M2:M3"/>
    <mergeCell ref="N2:N3"/>
    <mergeCell ref="O2:O3"/>
    <mergeCell ref="P2:P3"/>
    <mergeCell ref="S2:S3"/>
    <mergeCell ref="Q2:R2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</dc:creator>
  <cp:lastModifiedBy>SBA</cp:lastModifiedBy>
  <cp:lastPrinted>2024-03-20T23:52:40Z</cp:lastPrinted>
  <dcterms:created xsi:type="dcterms:W3CDTF">2024-03-04T01:16:24Z</dcterms:created>
  <dcterms:modified xsi:type="dcterms:W3CDTF">2024-03-21T02:17:10Z</dcterms:modified>
</cp:coreProperties>
</file>